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0" i="1" l="1"/>
  <c r="F49" i="1"/>
  <c r="G49" i="1" s="1"/>
  <c r="F47" i="1"/>
  <c r="G47" i="1" s="1"/>
  <c r="F46" i="1"/>
  <c r="G46" i="1" s="1"/>
  <c r="G45" i="1"/>
  <c r="J45" i="1" s="1"/>
  <c r="F45" i="1"/>
  <c r="F44" i="1"/>
  <c r="G44" i="1" s="1"/>
  <c r="F43" i="1"/>
  <c r="G43" i="1" s="1"/>
  <c r="L41" i="1"/>
  <c r="I41" i="1"/>
  <c r="H41" i="1"/>
  <c r="G41" i="1"/>
  <c r="K41" i="1" s="1"/>
  <c r="F41" i="1"/>
  <c r="G40" i="1"/>
  <c r="J40" i="1" s="1"/>
  <c r="F40" i="1"/>
  <c r="F39" i="1"/>
  <c r="G39" i="1" s="1"/>
  <c r="F38" i="1"/>
  <c r="G38" i="1" s="1"/>
  <c r="F36" i="1"/>
  <c r="G36" i="1" s="1"/>
  <c r="G35" i="1"/>
  <c r="J35" i="1" s="1"/>
  <c r="F35" i="1"/>
  <c r="F34" i="1"/>
  <c r="G34" i="1" s="1"/>
  <c r="F33" i="1"/>
  <c r="G33" i="1" s="1"/>
  <c r="L31" i="1"/>
  <c r="I31" i="1"/>
  <c r="H31" i="1"/>
  <c r="G31" i="1"/>
  <c r="K31" i="1" s="1"/>
  <c r="F31" i="1"/>
  <c r="G27" i="1"/>
  <c r="J27" i="1" s="1"/>
  <c r="K27" i="1" s="1"/>
  <c r="L27" i="1" s="1"/>
  <c r="F27" i="1"/>
  <c r="F26" i="1"/>
  <c r="G26" i="1" s="1"/>
  <c r="F25" i="1"/>
  <c r="G25" i="1" s="1"/>
  <c r="I24" i="1"/>
  <c r="H24" i="1"/>
  <c r="G24" i="1"/>
  <c r="J24" i="1" s="1"/>
  <c r="K24" i="1" s="1"/>
  <c r="L24" i="1" s="1"/>
  <c r="F24" i="1"/>
  <c r="G22" i="1"/>
  <c r="J22" i="1" s="1"/>
  <c r="F22" i="1"/>
  <c r="F21" i="1"/>
  <c r="G21" i="1" s="1"/>
  <c r="F20" i="1"/>
  <c r="G20" i="1" s="1"/>
  <c r="L19" i="1"/>
  <c r="I19" i="1"/>
  <c r="H19" i="1"/>
  <c r="G19" i="1"/>
  <c r="K19" i="1" s="1"/>
  <c r="F19" i="1"/>
  <c r="F16" i="1"/>
  <c r="F15" i="1"/>
  <c r="F13" i="1"/>
  <c r="F11" i="1"/>
  <c r="F9" i="1"/>
  <c r="K46" i="1" l="1"/>
  <c r="I46" i="1"/>
  <c r="L46" i="1"/>
  <c r="J46" i="1"/>
  <c r="H46" i="1"/>
  <c r="L20" i="1"/>
  <c r="H20" i="1"/>
  <c r="J20" i="1"/>
  <c r="K20" i="1"/>
  <c r="I20" i="1"/>
  <c r="I26" i="1"/>
  <c r="J26" i="1"/>
  <c r="K26" i="1" s="1"/>
  <c r="L26" i="1" s="1"/>
  <c r="H26" i="1"/>
  <c r="L33" i="1"/>
  <c r="H33" i="1"/>
  <c r="J33" i="1"/>
  <c r="K33" i="1"/>
  <c r="I33" i="1"/>
  <c r="K36" i="1"/>
  <c r="H36" i="1"/>
  <c r="J36" i="1"/>
  <c r="I36" i="1"/>
  <c r="L36" i="1"/>
  <c r="I49" i="1"/>
  <c r="J49" i="1"/>
  <c r="L49" i="1"/>
  <c r="H49" i="1"/>
  <c r="K49" i="1"/>
  <c r="I39" i="1"/>
  <c r="K39" i="1"/>
  <c r="L39" i="1"/>
  <c r="H39" i="1"/>
  <c r="J39" i="1"/>
  <c r="L43" i="1"/>
  <c r="H43" i="1"/>
  <c r="K43" i="1"/>
  <c r="J43" i="1"/>
  <c r="I43" i="1"/>
  <c r="H25" i="1"/>
  <c r="I25" i="1"/>
  <c r="J25" i="1"/>
  <c r="K25" i="1" s="1"/>
  <c r="L25" i="1" s="1"/>
  <c r="I44" i="1"/>
  <c r="J44" i="1"/>
  <c r="L44" i="1"/>
  <c r="H44" i="1"/>
  <c r="K44" i="1"/>
  <c r="L47" i="1"/>
  <c r="H47" i="1"/>
  <c r="I47" i="1"/>
  <c r="K47" i="1"/>
  <c r="J47" i="1"/>
  <c r="I21" i="1"/>
  <c r="K21" i="1"/>
  <c r="L21" i="1"/>
  <c r="H21" i="1"/>
  <c r="J21" i="1"/>
  <c r="I34" i="1"/>
  <c r="K34" i="1"/>
  <c r="L34" i="1"/>
  <c r="H34" i="1"/>
  <c r="J34" i="1"/>
  <c r="L38" i="1"/>
  <c r="H38" i="1"/>
  <c r="J38" i="1"/>
  <c r="K38" i="1"/>
  <c r="I38" i="1"/>
  <c r="K22" i="1"/>
  <c r="K35" i="1"/>
  <c r="K40" i="1"/>
  <c r="H22" i="1"/>
  <c r="H27" i="1"/>
  <c r="H35" i="1"/>
  <c r="L35" i="1"/>
  <c r="H45" i="1"/>
  <c r="L45" i="1"/>
  <c r="J19" i="1"/>
  <c r="I22" i="1"/>
  <c r="I27" i="1"/>
  <c r="J31" i="1"/>
  <c r="I35" i="1"/>
  <c r="I40" i="1"/>
  <c r="J41" i="1"/>
  <c r="I45" i="1"/>
  <c r="K45" i="1"/>
  <c r="L22" i="1"/>
  <c r="H40" i="1"/>
  <c r="L40" i="1"/>
</calcChain>
</file>

<file path=xl/sharedStrings.xml><?xml version="1.0" encoding="utf-8"?>
<sst xmlns="http://schemas.openxmlformats.org/spreadsheetml/2006/main" count="88" uniqueCount="56">
  <si>
    <t xml:space="preserve">                     COMUNA BÂRGĂUANI , județul Neamț</t>
  </si>
  <si>
    <t>Salarii de bază pentru funcţiile publice şi contractuale din aparatul de specialitate al primarului</t>
  </si>
  <si>
    <t>aferente familiei ocupaţionale "Administraţie"</t>
  </si>
  <si>
    <t>I. Salarizare funcţionari publici</t>
  </si>
  <si>
    <t>Gradatia</t>
  </si>
  <si>
    <t xml:space="preserve"> </t>
  </si>
  <si>
    <t>Denumire</t>
  </si>
  <si>
    <t>Nivelul Studiilor</t>
  </si>
  <si>
    <t>Coeficient</t>
  </si>
  <si>
    <t>Salar minim pe economie</t>
  </si>
  <si>
    <t>Valoare Salar de baza brut</t>
  </si>
  <si>
    <t>7,5%</t>
  </si>
  <si>
    <t>2,5%</t>
  </si>
  <si>
    <t>Primar</t>
  </si>
  <si>
    <t>Comuna II 3001 - 5000 locuitori</t>
  </si>
  <si>
    <t>Viceprimar</t>
  </si>
  <si>
    <t>a) Funcții de conducere</t>
  </si>
  <si>
    <t>Comuna II SECRETAR</t>
  </si>
  <si>
    <t>Șef serviciu</t>
  </si>
  <si>
    <t>S</t>
  </si>
  <si>
    <t>Șef birou</t>
  </si>
  <si>
    <t>b) Funcții de execuție</t>
  </si>
  <si>
    <t>Inspector / Consilier / Expert</t>
  </si>
  <si>
    <t>Superior</t>
  </si>
  <si>
    <t>Principal</t>
  </si>
  <si>
    <t>Asistent</t>
  </si>
  <si>
    <t>Debutant</t>
  </si>
  <si>
    <t>Referent</t>
  </si>
  <si>
    <t>M</t>
  </si>
  <si>
    <t>Personal Contractual</t>
  </si>
  <si>
    <t>Personal din cabinetul primarului</t>
  </si>
  <si>
    <t>Persoana numita</t>
  </si>
  <si>
    <t>Inspector de specialitate / Consilier / Consilier juridic / Expert / revizor contabil / Arhitect / Referent de specialitate / Inspector Casier</t>
  </si>
  <si>
    <t>Grad I A</t>
  </si>
  <si>
    <t xml:space="preserve">Grad I </t>
  </si>
  <si>
    <t>Grad II</t>
  </si>
  <si>
    <t>Grad Debutant</t>
  </si>
  <si>
    <t>Referent, arhivar, referent casier</t>
  </si>
  <si>
    <t>Muncitor calificat</t>
  </si>
  <si>
    <t>I SVSU</t>
  </si>
  <si>
    <t>M , G</t>
  </si>
  <si>
    <t xml:space="preserve">I </t>
  </si>
  <si>
    <t>II</t>
  </si>
  <si>
    <t>III</t>
  </si>
  <si>
    <t>IV</t>
  </si>
  <si>
    <t>Muncitor necalificat</t>
  </si>
  <si>
    <t>I</t>
  </si>
  <si>
    <t>II - fara sporuri</t>
  </si>
  <si>
    <t>Notă</t>
  </si>
  <si>
    <t>1. Salariile de bază pentru funcţiile de conducere cuprind sporul de vechime în muncă la nivel maxim.</t>
  </si>
  <si>
    <t>2. Personalul care exercită activitatea de control financiar preventiv, pe perioada de exercitare a acesteia,</t>
  </si>
  <si>
    <t>beneficiază de o majorare a salariului de bază cu 10%.</t>
  </si>
  <si>
    <t>3. Personalul din aparatul de specialitate nominalizat în echipele de proiecte finanţate din fonduri europene</t>
  </si>
  <si>
    <t>nerambursabile beneficiază de majorarea salariilor de bază cu pana la 50%, în funcţie de timpul efectiv lucrat lunar pentru</t>
  </si>
  <si>
    <t xml:space="preserve">4. Personalul care exercită activitate de birou și se încadrează în raza de radiații unde se vor efectua măsurătorile beneficiază de o majorare a salariului de bază </t>
  </si>
  <si>
    <t>cu 15%(spor condiții vătămătoare)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</si>
</sst>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0" borderId="1" xfId="0" applyFont="1" applyBorder="1"/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/>
    <xf numFmtId="1" fontId="2" fillId="0" borderId="1" xfId="0" applyNumberFormat="1" applyFont="1" applyBorder="1"/>
    <xf numFmtId="1" fontId="2" fillId="4" borderId="1" xfId="0" applyNumberFormat="1" applyFont="1" applyFill="1" applyBorder="1"/>
    <xf numFmtId="0" fontId="4" fillId="2" borderId="0" xfId="0" applyFont="1" applyFill="1"/>
    <xf numFmtId="0" fontId="5" fillId="0" borderId="1" xfId="0" applyFont="1" applyBorder="1"/>
    <xf numFmtId="1" fontId="5" fillId="0" borderId="1" xfId="0" applyNumberFormat="1" applyFont="1" applyBorder="1"/>
    <xf numFmtId="1" fontId="6" fillId="0" borderId="1" xfId="0" applyNumberFormat="1" applyFont="1" applyBorder="1"/>
    <xf numFmtId="0" fontId="7" fillId="2" borderId="0" xfId="0" applyFont="1" applyFill="1"/>
    <xf numFmtId="0" fontId="6" fillId="0" borderId="1" xfId="0" applyFont="1" applyBorder="1"/>
    <xf numFmtId="1" fontId="0" fillId="2" borderId="0" xfId="0" applyNumberFormat="1" applyFill="1"/>
    <xf numFmtId="0" fontId="3" fillId="3" borderId="2" xfId="0" applyFont="1" applyFill="1" applyBorder="1"/>
    <xf numFmtId="0" fontId="8" fillId="3" borderId="3" xfId="0" applyFont="1" applyFill="1" applyBorder="1"/>
    <xf numFmtId="1" fontId="8" fillId="3" borderId="3" xfId="0" applyNumberFormat="1" applyFont="1" applyFill="1" applyBorder="1"/>
    <xf numFmtId="1" fontId="8" fillId="3" borderId="4" xfId="0" applyNumberFormat="1" applyFont="1" applyFill="1" applyBorder="1"/>
    <xf numFmtId="0" fontId="3" fillId="4" borderId="2" xfId="0" applyFont="1" applyFill="1" applyBorder="1"/>
    <xf numFmtId="0" fontId="8" fillId="4" borderId="3" xfId="0" applyFont="1" applyFill="1" applyBorder="1"/>
    <xf numFmtId="1" fontId="8" fillId="4" borderId="3" xfId="0" applyNumberFormat="1" applyFont="1" applyFill="1" applyBorder="1"/>
    <xf numFmtId="1" fontId="8" fillId="4" borderId="4" xfId="0" applyNumberFormat="1" applyFont="1" applyFill="1" applyBorder="1"/>
    <xf numFmtId="0" fontId="0" fillId="4" borderId="1" xfId="0" applyFont="1" applyFill="1" applyBorder="1"/>
    <xf numFmtId="1" fontId="0" fillId="4" borderId="1" xfId="0" applyNumberFormat="1" applyFont="1" applyFill="1" applyBorder="1"/>
    <xf numFmtId="1" fontId="6" fillId="4" borderId="1" xfId="0" applyNumberFormat="1" applyFont="1" applyFill="1" applyBorder="1"/>
    <xf numFmtId="0" fontId="0" fillId="4" borderId="1" xfId="0" applyFill="1" applyBorder="1"/>
    <xf numFmtId="1" fontId="0" fillId="4" borderId="1" xfId="0" applyNumberFormat="1" applyFill="1" applyBorder="1"/>
    <xf numFmtId="0" fontId="2" fillId="5" borderId="1" xfId="0" applyFont="1" applyFill="1" applyBorder="1"/>
    <xf numFmtId="0" fontId="0" fillId="5" borderId="1" xfId="0" applyFont="1" applyFill="1" applyBorder="1"/>
    <xf numFmtId="1" fontId="2" fillId="5" borderId="1" xfId="0" applyNumberFormat="1" applyFont="1" applyFill="1" applyBorder="1"/>
    <xf numFmtId="1" fontId="0" fillId="5" borderId="1" xfId="0" applyNumberFormat="1" applyFont="1" applyFill="1" applyBorder="1"/>
    <xf numFmtId="0" fontId="5" fillId="0" borderId="1" xfId="0" applyFont="1" applyFill="1" applyBorder="1"/>
    <xf numFmtId="0" fontId="4" fillId="0" borderId="1" xfId="0" applyFont="1" applyBorder="1"/>
    <xf numFmtId="1" fontId="4" fillId="0" borderId="1" xfId="0" applyNumberFormat="1" applyFont="1" applyBorder="1"/>
    <xf numFmtId="0" fontId="2" fillId="0" borderId="1" xfId="0" applyFont="1" applyFill="1" applyBorder="1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activeCell="M3" sqref="M3"/>
    </sheetView>
  </sheetViews>
  <sheetFormatPr defaultRowHeight="15" x14ac:dyDescent="0.25"/>
  <sheetData>
    <row r="1" spans="1:12" x14ac:dyDescent="0.25">
      <c r="A1" s="1" t="s">
        <v>0</v>
      </c>
    </row>
    <row r="2" spans="1:12" x14ac:dyDescent="0.25">
      <c r="A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1"/>
      <c r="B5" s="3" t="s">
        <v>3</v>
      </c>
      <c r="C5" s="3"/>
      <c r="D5" s="3"/>
      <c r="E5" s="3"/>
      <c r="F5" s="3"/>
      <c r="G5" s="4" t="s">
        <v>4</v>
      </c>
      <c r="H5" s="4"/>
      <c r="I5" s="4"/>
      <c r="J5" s="4"/>
      <c r="K5" s="4"/>
      <c r="L5" s="4"/>
    </row>
    <row r="6" spans="1:12" x14ac:dyDescent="0.25">
      <c r="A6" s="1"/>
      <c r="B6" s="3" t="s">
        <v>5</v>
      </c>
      <c r="C6" s="3"/>
      <c r="D6" s="3"/>
      <c r="E6" s="3"/>
      <c r="F6" s="3"/>
      <c r="G6" s="5">
        <v>0</v>
      </c>
      <c r="H6" s="5">
        <v>1</v>
      </c>
      <c r="I6" s="5">
        <v>2</v>
      </c>
      <c r="J6" s="5">
        <v>3</v>
      </c>
      <c r="K6" s="5">
        <v>4</v>
      </c>
      <c r="L6" s="5">
        <v>5</v>
      </c>
    </row>
    <row r="7" spans="1:12" ht="71.25" x14ac:dyDescent="0.25">
      <c r="A7" s="1"/>
      <c r="B7" s="5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5">
        <v>0</v>
      </c>
      <c r="H7" s="6" t="s">
        <v>11</v>
      </c>
      <c r="I7" s="7">
        <v>0.05</v>
      </c>
      <c r="J7" s="7">
        <v>0.05</v>
      </c>
      <c r="K7" s="5" t="s">
        <v>12</v>
      </c>
      <c r="L7" s="5" t="s">
        <v>12</v>
      </c>
    </row>
    <row r="8" spans="1:12" x14ac:dyDescent="0.25">
      <c r="A8" s="1"/>
      <c r="B8" s="8" t="s">
        <v>13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1"/>
      <c r="B9" s="9" t="s">
        <v>14</v>
      </c>
      <c r="C9" s="9"/>
      <c r="D9" s="9">
        <v>4.5</v>
      </c>
      <c r="E9" s="9">
        <v>2080</v>
      </c>
      <c r="F9" s="9">
        <f>E9*D9</f>
        <v>9360</v>
      </c>
      <c r="G9" s="9"/>
      <c r="H9" s="9"/>
      <c r="I9" s="9"/>
      <c r="J9" s="9"/>
      <c r="K9" s="9"/>
      <c r="L9" s="9"/>
    </row>
    <row r="10" spans="1:12" x14ac:dyDescent="0.25">
      <c r="A10" s="1"/>
      <c r="B10" s="8" t="s">
        <v>15</v>
      </c>
      <c r="C10" s="8"/>
      <c r="D10" s="10"/>
      <c r="E10" s="10"/>
      <c r="F10" s="8"/>
      <c r="G10" s="8"/>
      <c r="H10" s="8"/>
      <c r="I10" s="8"/>
      <c r="J10" s="8"/>
      <c r="K10" s="8"/>
      <c r="L10" s="8"/>
    </row>
    <row r="11" spans="1:12" x14ac:dyDescent="0.25">
      <c r="A11" s="1"/>
      <c r="B11" s="9" t="s">
        <v>14</v>
      </c>
      <c r="C11" s="9"/>
      <c r="D11" s="9">
        <v>3.5</v>
      </c>
      <c r="E11" s="9">
        <v>2080</v>
      </c>
      <c r="F11" s="9">
        <f t="shared" ref="F11:F27" si="0">E11*D11</f>
        <v>7280</v>
      </c>
      <c r="G11" s="9"/>
      <c r="H11" s="9"/>
      <c r="I11" s="9"/>
      <c r="J11" s="9"/>
      <c r="K11" s="9"/>
      <c r="L11" s="9"/>
    </row>
    <row r="12" spans="1:12" x14ac:dyDescent="0.25">
      <c r="A12" s="1"/>
      <c r="B12" s="11" t="s">
        <v>16</v>
      </c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25">
      <c r="A13" s="1"/>
      <c r="B13" s="9" t="s">
        <v>17</v>
      </c>
      <c r="C13" s="9"/>
      <c r="D13" s="9">
        <v>3.4990000000000001</v>
      </c>
      <c r="E13" s="9">
        <v>2080</v>
      </c>
      <c r="F13" s="12">
        <f t="shared" si="0"/>
        <v>7277.92</v>
      </c>
      <c r="G13" s="9"/>
      <c r="H13" s="9"/>
      <c r="I13" s="9"/>
      <c r="J13" s="9"/>
      <c r="K13" s="9"/>
      <c r="L13" s="9"/>
    </row>
    <row r="14" spans="1:12" x14ac:dyDescent="0.25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5">
      <c r="A15" s="1"/>
      <c r="B15" s="9" t="s">
        <v>18</v>
      </c>
      <c r="C15" s="9" t="s">
        <v>19</v>
      </c>
      <c r="D15" s="9">
        <v>3.4990000000000001</v>
      </c>
      <c r="E15" s="9">
        <v>2080</v>
      </c>
      <c r="F15" s="12">
        <f t="shared" si="0"/>
        <v>7277.92</v>
      </c>
      <c r="G15" s="9"/>
      <c r="H15" s="12"/>
      <c r="I15" s="12"/>
      <c r="J15" s="12"/>
      <c r="K15" s="12"/>
      <c r="L15" s="12"/>
    </row>
    <row r="16" spans="1:12" x14ac:dyDescent="0.25">
      <c r="A16" s="1"/>
      <c r="B16" s="9" t="s">
        <v>20</v>
      </c>
      <c r="C16" s="9" t="s">
        <v>19</v>
      </c>
      <c r="D16" s="9">
        <v>3.18</v>
      </c>
      <c r="E16" s="9">
        <v>2080</v>
      </c>
      <c r="F16" s="12">
        <f t="shared" si="0"/>
        <v>6614.4000000000005</v>
      </c>
      <c r="G16" s="9"/>
      <c r="H16" s="12"/>
      <c r="I16" s="12"/>
      <c r="J16" s="12"/>
      <c r="K16" s="12"/>
      <c r="L16" s="12"/>
    </row>
    <row r="17" spans="1:12" x14ac:dyDescent="0.25">
      <c r="A17" s="1"/>
      <c r="B17" s="11" t="s">
        <v>21</v>
      </c>
      <c r="C17" s="8"/>
      <c r="D17" s="8"/>
      <c r="E17" s="8"/>
      <c r="F17" s="13"/>
      <c r="G17" s="8"/>
      <c r="H17" s="13"/>
      <c r="I17" s="13"/>
      <c r="J17" s="13"/>
      <c r="K17" s="13"/>
      <c r="L17" s="13"/>
    </row>
    <row r="18" spans="1:12" x14ac:dyDescent="0.25">
      <c r="A18" s="1"/>
      <c r="B18" s="8" t="s">
        <v>22</v>
      </c>
      <c r="C18" s="8"/>
      <c r="D18" s="8"/>
      <c r="E18" s="8"/>
      <c r="F18" s="13"/>
      <c r="G18" s="8"/>
      <c r="H18" s="13"/>
      <c r="I18" s="13"/>
      <c r="J18" s="13"/>
      <c r="K18" s="13"/>
      <c r="L18" s="13"/>
    </row>
    <row r="19" spans="1:12" x14ac:dyDescent="0.25">
      <c r="A19" s="1"/>
      <c r="B19" s="9" t="s">
        <v>23</v>
      </c>
      <c r="C19" s="9" t="s">
        <v>19</v>
      </c>
      <c r="D19" s="9">
        <v>1.9</v>
      </c>
      <c r="E19" s="9">
        <v>2080</v>
      </c>
      <c r="F19" s="12">
        <f t="shared" si="0"/>
        <v>3952</v>
      </c>
      <c r="G19" s="12">
        <f>F19</f>
        <v>3952</v>
      </c>
      <c r="H19" s="12">
        <f>G19*7.5%</f>
        <v>296.39999999999998</v>
      </c>
      <c r="I19" s="12">
        <f>G19*5%</f>
        <v>197.60000000000002</v>
      </c>
      <c r="J19" s="12">
        <f>G19*5%</f>
        <v>197.60000000000002</v>
      </c>
      <c r="K19" s="12">
        <f>G19*2.5%</f>
        <v>98.800000000000011</v>
      </c>
      <c r="L19" s="12">
        <f>G19*2.5%</f>
        <v>98.800000000000011</v>
      </c>
    </row>
    <row r="20" spans="1:12" x14ac:dyDescent="0.25">
      <c r="A20" s="1"/>
      <c r="B20" s="9" t="s">
        <v>24</v>
      </c>
      <c r="C20" s="9" t="s">
        <v>19</v>
      </c>
      <c r="D20" s="9">
        <v>1.8</v>
      </c>
      <c r="E20" s="9">
        <v>2080</v>
      </c>
      <c r="F20" s="12">
        <f t="shared" si="0"/>
        <v>3744</v>
      </c>
      <c r="G20" s="12">
        <f t="shared" ref="G20:G22" si="1">F20</f>
        <v>3744</v>
      </c>
      <c r="H20" s="12">
        <f t="shared" ref="H20:H22" si="2">G20*7.5%</f>
        <v>280.8</v>
      </c>
      <c r="I20" s="12">
        <f t="shared" ref="I20:I22" si="3">G20*5%</f>
        <v>187.20000000000002</v>
      </c>
      <c r="J20" s="12">
        <f t="shared" ref="J20:J22" si="4">G20*5%</f>
        <v>187.20000000000002</v>
      </c>
      <c r="K20" s="12">
        <f t="shared" ref="K20:K22" si="5">G20*2.5%</f>
        <v>93.600000000000009</v>
      </c>
      <c r="L20" s="12">
        <f t="shared" ref="L20:L22" si="6">G20*2.5%</f>
        <v>93.600000000000009</v>
      </c>
    </row>
    <row r="21" spans="1:12" x14ac:dyDescent="0.25">
      <c r="A21" s="14"/>
      <c r="B21" s="15" t="s">
        <v>25</v>
      </c>
      <c r="C21" s="15" t="s">
        <v>19</v>
      </c>
      <c r="D21" s="15">
        <v>1.7</v>
      </c>
      <c r="E21" s="15">
        <v>2080</v>
      </c>
      <c r="F21" s="16">
        <f t="shared" si="0"/>
        <v>3536</v>
      </c>
      <c r="G21" s="16">
        <f t="shared" si="1"/>
        <v>3536</v>
      </c>
      <c r="H21" s="16">
        <f t="shared" si="2"/>
        <v>265.2</v>
      </c>
      <c r="I21" s="16">
        <f t="shared" si="3"/>
        <v>176.8</v>
      </c>
      <c r="J21" s="16">
        <f t="shared" si="4"/>
        <v>176.8</v>
      </c>
      <c r="K21" s="16">
        <f t="shared" si="5"/>
        <v>88.4</v>
      </c>
      <c r="L21" s="16">
        <f t="shared" si="6"/>
        <v>88.4</v>
      </c>
    </row>
    <row r="22" spans="1:12" x14ac:dyDescent="0.25">
      <c r="A22" s="1"/>
      <c r="B22" s="9" t="s">
        <v>26</v>
      </c>
      <c r="C22" s="9" t="s">
        <v>19</v>
      </c>
      <c r="D22" s="9">
        <v>1.5</v>
      </c>
      <c r="E22" s="9">
        <v>2080</v>
      </c>
      <c r="F22" s="12">
        <f t="shared" si="0"/>
        <v>3120</v>
      </c>
      <c r="G22" s="12">
        <f t="shared" si="1"/>
        <v>3120</v>
      </c>
      <c r="H22" s="12">
        <f t="shared" si="2"/>
        <v>234</v>
      </c>
      <c r="I22" s="12">
        <f t="shared" si="3"/>
        <v>156</v>
      </c>
      <c r="J22" s="12">
        <f t="shared" si="4"/>
        <v>156</v>
      </c>
      <c r="K22" s="12">
        <f t="shared" si="5"/>
        <v>78</v>
      </c>
      <c r="L22" s="12">
        <f t="shared" si="6"/>
        <v>78</v>
      </c>
    </row>
    <row r="23" spans="1:12" x14ac:dyDescent="0.25">
      <c r="A23" s="1"/>
      <c r="B23" s="8" t="s">
        <v>27</v>
      </c>
      <c r="C23" s="8"/>
      <c r="D23" s="8"/>
      <c r="E23" s="8"/>
      <c r="F23" s="13"/>
      <c r="G23" s="13"/>
      <c r="H23" s="13"/>
      <c r="I23" s="13"/>
      <c r="J23" s="13"/>
      <c r="K23" s="13"/>
      <c r="L23" s="13"/>
    </row>
    <row r="24" spans="1:12" x14ac:dyDescent="0.25">
      <c r="A24" s="14"/>
      <c r="B24" s="15" t="s">
        <v>23</v>
      </c>
      <c r="C24" s="15" t="s">
        <v>28</v>
      </c>
      <c r="D24" s="15">
        <v>1.62</v>
      </c>
      <c r="E24" s="15">
        <v>2080</v>
      </c>
      <c r="F24" s="16">
        <f>E24*D24</f>
        <v>3369.6000000000004</v>
      </c>
      <c r="G24" s="16">
        <f>F24</f>
        <v>3369.6000000000004</v>
      </c>
      <c r="H24" s="16">
        <f>G24*7.5%</f>
        <v>252.72000000000003</v>
      </c>
      <c r="I24" s="16">
        <f>G24*5%</f>
        <v>168.48000000000002</v>
      </c>
      <c r="J24" s="16">
        <f>G24*5%</f>
        <v>168.48000000000002</v>
      </c>
      <c r="K24" s="16">
        <f t="shared" ref="K24:L27" si="7">J24+(J24*2.5%)</f>
        <v>172.69200000000001</v>
      </c>
      <c r="L24" s="16">
        <f t="shared" si="7"/>
        <v>177.0093</v>
      </c>
    </row>
    <row r="25" spans="1:12" x14ac:dyDescent="0.25">
      <c r="A25" s="1"/>
      <c r="B25" s="9" t="s">
        <v>24</v>
      </c>
      <c r="C25" s="9" t="s">
        <v>28</v>
      </c>
      <c r="D25" s="9">
        <v>1.55</v>
      </c>
      <c r="E25" s="9">
        <v>2080</v>
      </c>
      <c r="F25" s="12">
        <f>E25*D25</f>
        <v>3224</v>
      </c>
      <c r="G25" s="17">
        <f t="shared" ref="G25:G27" si="8">F25</f>
        <v>3224</v>
      </c>
      <c r="H25" s="17">
        <f t="shared" ref="H25:H27" si="9">G25*7.5%</f>
        <v>241.79999999999998</v>
      </c>
      <c r="I25" s="17">
        <f t="shared" ref="I25:I27" si="10">G25*5%</f>
        <v>161.20000000000002</v>
      </c>
      <c r="J25" s="17">
        <f t="shared" ref="J25:J27" si="11">G25*5%</f>
        <v>161.20000000000002</v>
      </c>
      <c r="K25" s="17">
        <f t="shared" si="7"/>
        <v>165.23000000000002</v>
      </c>
      <c r="L25" s="17">
        <f t="shared" si="7"/>
        <v>169.36075000000002</v>
      </c>
    </row>
    <row r="26" spans="1:12" x14ac:dyDescent="0.25">
      <c r="A26" s="14"/>
      <c r="B26" s="15" t="s">
        <v>25</v>
      </c>
      <c r="C26" s="15" t="s">
        <v>28</v>
      </c>
      <c r="D26" s="15">
        <v>1.5</v>
      </c>
      <c r="E26" s="15">
        <v>2080</v>
      </c>
      <c r="F26" s="16">
        <f t="shared" si="0"/>
        <v>3120</v>
      </c>
      <c r="G26" s="16">
        <f t="shared" si="8"/>
        <v>3120</v>
      </c>
      <c r="H26" s="16">
        <f t="shared" si="9"/>
        <v>234</v>
      </c>
      <c r="I26" s="16">
        <f t="shared" si="10"/>
        <v>156</v>
      </c>
      <c r="J26" s="16">
        <f t="shared" si="11"/>
        <v>156</v>
      </c>
      <c r="K26" s="16">
        <f t="shared" si="7"/>
        <v>159.9</v>
      </c>
      <c r="L26" s="16">
        <f t="shared" si="7"/>
        <v>163.89750000000001</v>
      </c>
    </row>
    <row r="27" spans="1:12" x14ac:dyDescent="0.25">
      <c r="A27" s="18"/>
      <c r="B27" s="19" t="s">
        <v>26</v>
      </c>
      <c r="C27" s="19" t="s">
        <v>28</v>
      </c>
      <c r="D27" s="19">
        <v>1.43</v>
      </c>
      <c r="E27" s="19">
        <v>2080</v>
      </c>
      <c r="F27" s="17">
        <f t="shared" si="0"/>
        <v>2974.4</v>
      </c>
      <c r="G27" s="17">
        <f t="shared" si="8"/>
        <v>2974.4</v>
      </c>
      <c r="H27" s="17">
        <f t="shared" si="9"/>
        <v>223.08</v>
      </c>
      <c r="I27" s="17">
        <f t="shared" si="10"/>
        <v>148.72</v>
      </c>
      <c r="J27" s="17">
        <f t="shared" si="11"/>
        <v>148.72</v>
      </c>
      <c r="K27" s="17">
        <f t="shared" si="7"/>
        <v>152.43799999999999</v>
      </c>
      <c r="L27" s="17">
        <f t="shared" si="7"/>
        <v>156.24894999999998</v>
      </c>
    </row>
    <row r="28" spans="1:12" x14ac:dyDescent="0.25">
      <c r="A28" s="1"/>
      <c r="B28" s="1"/>
      <c r="C28" s="1"/>
      <c r="D28" s="1"/>
      <c r="E28" s="1"/>
      <c r="F28" s="20"/>
      <c r="G28" s="20"/>
      <c r="H28" s="20"/>
      <c r="I28" s="20"/>
      <c r="J28" s="20"/>
      <c r="K28" s="20"/>
      <c r="L28" s="20"/>
    </row>
    <row r="29" spans="1:12" x14ac:dyDescent="0.25">
      <c r="A29" s="1"/>
      <c r="B29" s="21" t="s">
        <v>29</v>
      </c>
      <c r="C29" s="22"/>
      <c r="D29" s="22"/>
      <c r="E29" s="22"/>
      <c r="F29" s="23"/>
      <c r="G29" s="23"/>
      <c r="H29" s="23"/>
      <c r="I29" s="23"/>
      <c r="J29" s="23"/>
      <c r="K29" s="23"/>
      <c r="L29" s="24"/>
    </row>
    <row r="30" spans="1:12" x14ac:dyDescent="0.25">
      <c r="A30" s="1"/>
      <c r="B30" s="25" t="s">
        <v>30</v>
      </c>
      <c r="C30" s="26"/>
      <c r="D30" s="26"/>
      <c r="E30" s="26"/>
      <c r="F30" s="27"/>
      <c r="G30" s="27"/>
      <c r="H30" s="27"/>
      <c r="I30" s="27"/>
      <c r="J30" s="27"/>
      <c r="K30" s="27"/>
      <c r="L30" s="28"/>
    </row>
    <row r="31" spans="1:12" x14ac:dyDescent="0.25">
      <c r="A31" s="1"/>
      <c r="B31" s="8" t="s">
        <v>31</v>
      </c>
      <c r="C31" s="29"/>
      <c r="D31" s="29">
        <v>2</v>
      </c>
      <c r="E31" s="29">
        <v>2080</v>
      </c>
      <c r="F31" s="30">
        <f>D31*E31</f>
        <v>4160</v>
      </c>
      <c r="G31" s="13">
        <f t="shared" ref="G31" si="12">F31</f>
        <v>4160</v>
      </c>
      <c r="H31" s="31">
        <f t="shared" ref="H31" si="13">G31*7.5%</f>
        <v>312</v>
      </c>
      <c r="I31" s="31">
        <f t="shared" ref="I31" si="14">G31*5%</f>
        <v>208</v>
      </c>
      <c r="J31" s="31">
        <f t="shared" ref="J31" si="15">G31*5%</f>
        <v>208</v>
      </c>
      <c r="K31" s="31">
        <f t="shared" ref="K31" si="16">G31*2.5%</f>
        <v>104</v>
      </c>
      <c r="L31" s="31">
        <f t="shared" ref="L31" si="17">G31*2.5%</f>
        <v>104</v>
      </c>
    </row>
    <row r="32" spans="1:12" x14ac:dyDescent="0.25">
      <c r="A32" s="1"/>
      <c r="B32" s="8" t="s">
        <v>32</v>
      </c>
      <c r="C32" s="8"/>
      <c r="D32" s="8"/>
      <c r="E32" s="8"/>
      <c r="F32" s="13"/>
      <c r="G32" s="13"/>
      <c r="H32" s="13"/>
      <c r="I32" s="13"/>
      <c r="J32" s="13"/>
      <c r="K32" s="13"/>
      <c r="L32" s="13"/>
    </row>
    <row r="33" spans="1:12" x14ac:dyDescent="0.25">
      <c r="A33" s="14"/>
      <c r="B33" s="15" t="s">
        <v>33</v>
      </c>
      <c r="C33" s="15" t="s">
        <v>19</v>
      </c>
      <c r="D33" s="15">
        <v>1.88</v>
      </c>
      <c r="E33" s="15">
        <v>2080</v>
      </c>
      <c r="F33" s="16">
        <f>E33*D33</f>
        <v>3910.3999999999996</v>
      </c>
      <c r="G33" s="16">
        <f>F33</f>
        <v>3910.3999999999996</v>
      </c>
      <c r="H33" s="16">
        <f>G33*7.5%</f>
        <v>293.27999999999997</v>
      </c>
      <c r="I33" s="16">
        <f>G33*5%</f>
        <v>195.51999999999998</v>
      </c>
      <c r="J33" s="16">
        <f>G33*5%</f>
        <v>195.51999999999998</v>
      </c>
      <c r="K33" s="16">
        <f>G33*2.5%</f>
        <v>97.759999999999991</v>
      </c>
      <c r="L33" s="16">
        <f>G33*2.5%</f>
        <v>97.759999999999991</v>
      </c>
    </row>
    <row r="34" spans="1:12" x14ac:dyDescent="0.25">
      <c r="A34" s="1"/>
      <c r="B34" s="9" t="s">
        <v>34</v>
      </c>
      <c r="C34" s="9" t="s">
        <v>19</v>
      </c>
      <c r="D34" s="9">
        <v>1.6</v>
      </c>
      <c r="E34" s="9">
        <v>2080</v>
      </c>
      <c r="F34" s="12">
        <f>E34*D34</f>
        <v>3328</v>
      </c>
      <c r="G34" s="12">
        <f t="shared" ref="G34:G36" si="18">F34</f>
        <v>3328</v>
      </c>
      <c r="H34" s="17">
        <f t="shared" ref="H34:H36" si="19">G34*7.5%</f>
        <v>249.6</v>
      </c>
      <c r="I34" s="17">
        <f t="shared" ref="I34:I36" si="20">G34*5%</f>
        <v>166.4</v>
      </c>
      <c r="J34" s="17">
        <f t="shared" ref="J34:J36" si="21">G34*5%</f>
        <v>166.4</v>
      </c>
      <c r="K34" s="17">
        <f t="shared" ref="K34:K36" si="22">G34*2.5%</f>
        <v>83.2</v>
      </c>
      <c r="L34" s="17">
        <f t="shared" ref="L34:L36" si="23">G34*2.5%</f>
        <v>83.2</v>
      </c>
    </row>
    <row r="35" spans="1:12" x14ac:dyDescent="0.25">
      <c r="A35" s="1"/>
      <c r="B35" s="9" t="s">
        <v>35</v>
      </c>
      <c r="C35" s="9" t="s">
        <v>19</v>
      </c>
      <c r="D35" s="9">
        <v>1.5</v>
      </c>
      <c r="E35" s="9">
        <v>2080</v>
      </c>
      <c r="F35" s="12">
        <f>E35*D35</f>
        <v>3120</v>
      </c>
      <c r="G35" s="12">
        <f t="shared" si="18"/>
        <v>3120</v>
      </c>
      <c r="H35" s="17">
        <f t="shared" si="19"/>
        <v>234</v>
      </c>
      <c r="I35" s="17">
        <f t="shared" si="20"/>
        <v>156</v>
      </c>
      <c r="J35" s="17">
        <f t="shared" si="21"/>
        <v>156</v>
      </c>
      <c r="K35" s="17">
        <f t="shared" si="22"/>
        <v>78</v>
      </c>
      <c r="L35" s="17">
        <f t="shared" si="23"/>
        <v>78</v>
      </c>
    </row>
    <row r="36" spans="1:12" x14ac:dyDescent="0.25">
      <c r="A36" s="1"/>
      <c r="B36" s="9" t="s">
        <v>36</v>
      </c>
      <c r="C36" s="9" t="s">
        <v>19</v>
      </c>
      <c r="D36" s="9">
        <v>1.4</v>
      </c>
      <c r="E36" s="9">
        <v>2080</v>
      </c>
      <c r="F36" s="12">
        <f>E36*D36</f>
        <v>2912</v>
      </c>
      <c r="G36" s="12">
        <f t="shared" si="18"/>
        <v>2912</v>
      </c>
      <c r="H36" s="17">
        <f t="shared" si="19"/>
        <v>218.4</v>
      </c>
      <c r="I36" s="17">
        <f t="shared" si="20"/>
        <v>145.6</v>
      </c>
      <c r="J36" s="17">
        <f t="shared" si="21"/>
        <v>145.6</v>
      </c>
      <c r="K36" s="17">
        <f t="shared" si="22"/>
        <v>72.8</v>
      </c>
      <c r="L36" s="17">
        <f t="shared" si="23"/>
        <v>72.8</v>
      </c>
    </row>
    <row r="37" spans="1:12" x14ac:dyDescent="0.25">
      <c r="A37" s="1"/>
      <c r="B37" s="8" t="s">
        <v>37</v>
      </c>
      <c r="C37" s="8"/>
      <c r="D37" s="8"/>
      <c r="E37" s="8"/>
      <c r="F37" s="13"/>
      <c r="G37" s="13"/>
      <c r="H37" s="13"/>
      <c r="I37" s="13"/>
      <c r="J37" s="13"/>
      <c r="K37" s="13"/>
      <c r="L37" s="13"/>
    </row>
    <row r="38" spans="1:12" x14ac:dyDescent="0.25">
      <c r="A38" s="14"/>
      <c r="B38" s="15" t="s">
        <v>23</v>
      </c>
      <c r="C38" s="15" t="s">
        <v>28</v>
      </c>
      <c r="D38" s="15">
        <v>1.57</v>
      </c>
      <c r="E38" s="15">
        <v>2080</v>
      </c>
      <c r="F38" s="16">
        <f>E38*D38</f>
        <v>3265.6</v>
      </c>
      <c r="G38" s="16">
        <f>F38</f>
        <v>3265.6</v>
      </c>
      <c r="H38" s="16">
        <f>G38*7.5%</f>
        <v>244.92</v>
      </c>
      <c r="I38" s="16">
        <f>G38*5%</f>
        <v>163.28</v>
      </c>
      <c r="J38" s="16">
        <f>G38*5%</f>
        <v>163.28</v>
      </c>
      <c r="K38" s="16">
        <f>G38*2.5%</f>
        <v>81.64</v>
      </c>
      <c r="L38" s="16">
        <f>G38*2.5%</f>
        <v>81.64</v>
      </c>
    </row>
    <row r="39" spans="1:12" x14ac:dyDescent="0.25">
      <c r="A39" s="1"/>
      <c r="B39" s="9" t="s">
        <v>24</v>
      </c>
      <c r="C39" s="9" t="s">
        <v>28</v>
      </c>
      <c r="D39" s="9">
        <v>1.3</v>
      </c>
      <c r="E39" s="9">
        <v>2080</v>
      </c>
      <c r="F39" s="12">
        <f>E39*D39</f>
        <v>2704</v>
      </c>
      <c r="G39" s="12">
        <f t="shared" ref="G39:G41" si="24">F39</f>
        <v>2704</v>
      </c>
      <c r="H39" s="17">
        <f t="shared" ref="H39:H41" si="25">G39*7.5%</f>
        <v>202.79999999999998</v>
      </c>
      <c r="I39" s="17">
        <f t="shared" ref="I39:I41" si="26">G39*5%</f>
        <v>135.20000000000002</v>
      </c>
      <c r="J39" s="17">
        <f t="shared" ref="J39:J41" si="27">G39*5%</f>
        <v>135.20000000000002</v>
      </c>
      <c r="K39" s="17">
        <f t="shared" ref="K39:K41" si="28">G39*2.5%</f>
        <v>67.600000000000009</v>
      </c>
      <c r="L39" s="17">
        <f t="shared" ref="L39:L41" si="29">G39*2.5%</f>
        <v>67.600000000000009</v>
      </c>
    </row>
    <row r="40" spans="1:12" x14ac:dyDescent="0.25">
      <c r="A40" s="1"/>
      <c r="B40" s="9" t="s">
        <v>25</v>
      </c>
      <c r="C40" s="9" t="s">
        <v>28</v>
      </c>
      <c r="D40" s="9">
        <v>1.2</v>
      </c>
      <c r="E40" s="9">
        <v>2080</v>
      </c>
      <c r="F40" s="12">
        <f t="shared" ref="F40:F47" si="30">E40*D40</f>
        <v>2496</v>
      </c>
      <c r="G40" s="12">
        <f t="shared" si="24"/>
        <v>2496</v>
      </c>
      <c r="H40" s="17">
        <f t="shared" si="25"/>
        <v>187.2</v>
      </c>
      <c r="I40" s="17">
        <f t="shared" si="26"/>
        <v>124.80000000000001</v>
      </c>
      <c r="J40" s="17">
        <f t="shared" si="27"/>
        <v>124.80000000000001</v>
      </c>
      <c r="K40" s="17">
        <f t="shared" si="28"/>
        <v>62.400000000000006</v>
      </c>
      <c r="L40" s="17">
        <f t="shared" si="29"/>
        <v>62.400000000000006</v>
      </c>
    </row>
    <row r="41" spans="1:12" x14ac:dyDescent="0.25">
      <c r="A41" s="1"/>
      <c r="B41" s="9" t="s">
        <v>26</v>
      </c>
      <c r="C41" s="9" t="s">
        <v>28</v>
      </c>
      <c r="D41" s="9">
        <v>1</v>
      </c>
      <c r="E41" s="9">
        <v>2080</v>
      </c>
      <c r="F41" s="12">
        <f t="shared" si="30"/>
        <v>2080</v>
      </c>
      <c r="G41" s="12">
        <f t="shared" si="24"/>
        <v>2080</v>
      </c>
      <c r="H41" s="17">
        <f t="shared" si="25"/>
        <v>156</v>
      </c>
      <c r="I41" s="17">
        <f t="shared" si="26"/>
        <v>104</v>
      </c>
      <c r="J41" s="17">
        <f t="shared" si="27"/>
        <v>104</v>
      </c>
      <c r="K41" s="17">
        <f t="shared" si="28"/>
        <v>52</v>
      </c>
      <c r="L41" s="17">
        <f t="shared" si="29"/>
        <v>52</v>
      </c>
    </row>
    <row r="42" spans="1:12" x14ac:dyDescent="0.25">
      <c r="A42" s="1"/>
      <c r="B42" s="8" t="s">
        <v>38</v>
      </c>
      <c r="C42" s="32"/>
      <c r="D42" s="32"/>
      <c r="E42" s="32"/>
      <c r="F42" s="13"/>
      <c r="G42" s="33"/>
      <c r="H42" s="13"/>
      <c r="I42" s="13"/>
      <c r="J42" s="13"/>
      <c r="K42" s="13"/>
      <c r="L42" s="13"/>
    </row>
    <row r="43" spans="1:12" x14ac:dyDescent="0.25">
      <c r="A43" s="1"/>
      <c r="B43" s="34" t="s">
        <v>39</v>
      </c>
      <c r="C43" s="35" t="s">
        <v>40</v>
      </c>
      <c r="D43" s="35">
        <v>1.88</v>
      </c>
      <c r="E43" s="35">
        <v>2080</v>
      </c>
      <c r="F43" s="36">
        <f t="shared" si="30"/>
        <v>3910.3999999999996</v>
      </c>
      <c r="G43" s="37">
        <f>F43</f>
        <v>3910.3999999999996</v>
      </c>
      <c r="H43" s="36">
        <f>G43*7.5%</f>
        <v>293.27999999999997</v>
      </c>
      <c r="I43" s="36">
        <f>G43*5%</f>
        <v>195.51999999999998</v>
      </c>
      <c r="J43" s="36">
        <f>G43*5%</f>
        <v>195.51999999999998</v>
      </c>
      <c r="K43" s="36">
        <f>G43*2.5%</f>
        <v>97.759999999999991</v>
      </c>
      <c r="L43" s="36">
        <f>G43*2.5%</f>
        <v>97.759999999999991</v>
      </c>
    </row>
    <row r="44" spans="1:12" x14ac:dyDescent="0.25">
      <c r="A44" s="14"/>
      <c r="B44" s="38" t="s">
        <v>41</v>
      </c>
      <c r="C44" s="39" t="s">
        <v>40</v>
      </c>
      <c r="D44" s="39">
        <v>1.5</v>
      </c>
      <c r="E44" s="15">
        <v>2080</v>
      </c>
      <c r="F44" s="16">
        <f t="shared" si="30"/>
        <v>3120</v>
      </c>
      <c r="G44" s="40">
        <f>F44</f>
        <v>3120</v>
      </c>
      <c r="H44" s="16">
        <f>G44*7.5%</f>
        <v>234</v>
      </c>
      <c r="I44" s="16">
        <f>G44*5%</f>
        <v>156</v>
      </c>
      <c r="J44" s="16">
        <f>G44*5%</f>
        <v>156</v>
      </c>
      <c r="K44" s="16">
        <f>G44*2.5%</f>
        <v>78</v>
      </c>
      <c r="L44" s="16">
        <f>G44*2.5%</f>
        <v>78</v>
      </c>
    </row>
    <row r="45" spans="1:12" x14ac:dyDescent="0.25">
      <c r="A45" s="1"/>
      <c r="B45" s="41" t="s">
        <v>42</v>
      </c>
      <c r="C45" s="42" t="s">
        <v>40</v>
      </c>
      <c r="D45" s="42">
        <v>1.4</v>
      </c>
      <c r="E45" s="9">
        <v>2080</v>
      </c>
      <c r="F45" s="12">
        <f t="shared" si="30"/>
        <v>2912</v>
      </c>
      <c r="G45" s="43">
        <f t="shared" ref="G45:G47" si="31">F45</f>
        <v>2912</v>
      </c>
      <c r="H45" s="12">
        <f t="shared" ref="H45:H47" si="32">G45*7.5%</f>
        <v>218.4</v>
      </c>
      <c r="I45" s="12">
        <f t="shared" ref="I45:I47" si="33">G45*5%</f>
        <v>145.6</v>
      </c>
      <c r="J45" s="12">
        <f t="shared" ref="J45:J47" si="34">G45*5%</f>
        <v>145.6</v>
      </c>
      <c r="K45" s="12">
        <f t="shared" ref="K45:K47" si="35">G45*2.5%</f>
        <v>72.8</v>
      </c>
      <c r="L45" s="12">
        <f t="shared" ref="L45:L47" si="36">G45*2.5%</f>
        <v>72.8</v>
      </c>
    </row>
    <row r="46" spans="1:12" x14ac:dyDescent="0.25">
      <c r="A46" s="1"/>
      <c r="B46" s="41" t="s">
        <v>43</v>
      </c>
      <c r="C46" s="42" t="s">
        <v>40</v>
      </c>
      <c r="D46" s="42">
        <v>1.2</v>
      </c>
      <c r="E46" s="9">
        <v>2080</v>
      </c>
      <c r="F46" s="12">
        <f t="shared" si="30"/>
        <v>2496</v>
      </c>
      <c r="G46" s="43">
        <f t="shared" si="31"/>
        <v>2496</v>
      </c>
      <c r="H46" s="12">
        <f t="shared" si="32"/>
        <v>187.2</v>
      </c>
      <c r="I46" s="12">
        <f t="shared" si="33"/>
        <v>124.80000000000001</v>
      </c>
      <c r="J46" s="12">
        <f t="shared" si="34"/>
        <v>124.80000000000001</v>
      </c>
      <c r="K46" s="12">
        <f t="shared" si="35"/>
        <v>62.400000000000006</v>
      </c>
      <c r="L46" s="12">
        <f t="shared" si="36"/>
        <v>62.400000000000006</v>
      </c>
    </row>
    <row r="47" spans="1:12" x14ac:dyDescent="0.25">
      <c r="A47" s="1"/>
      <c r="B47" s="41" t="s">
        <v>44</v>
      </c>
      <c r="C47" s="42" t="s">
        <v>40</v>
      </c>
      <c r="D47" s="42">
        <v>1.1499999999999999</v>
      </c>
      <c r="E47" s="9">
        <v>2080</v>
      </c>
      <c r="F47" s="12">
        <f t="shared" si="30"/>
        <v>2392</v>
      </c>
      <c r="G47" s="43">
        <f t="shared" si="31"/>
        <v>2392</v>
      </c>
      <c r="H47" s="12">
        <f t="shared" si="32"/>
        <v>179.4</v>
      </c>
      <c r="I47" s="12">
        <f t="shared" si="33"/>
        <v>119.60000000000001</v>
      </c>
      <c r="J47" s="12">
        <f t="shared" si="34"/>
        <v>119.60000000000001</v>
      </c>
      <c r="K47" s="12">
        <f t="shared" si="35"/>
        <v>59.800000000000004</v>
      </c>
      <c r="L47" s="12">
        <f t="shared" si="36"/>
        <v>59.800000000000004</v>
      </c>
    </row>
    <row r="48" spans="1:12" x14ac:dyDescent="0.25">
      <c r="A48" s="1"/>
      <c r="B48" s="8" t="s">
        <v>45</v>
      </c>
      <c r="C48" s="32"/>
      <c r="D48" s="32"/>
      <c r="E48" s="32"/>
      <c r="F48" s="33"/>
      <c r="G48" s="33"/>
      <c r="H48" s="13"/>
      <c r="I48" s="13"/>
      <c r="J48" s="13"/>
      <c r="K48" s="13"/>
      <c r="L48" s="13"/>
    </row>
    <row r="49" spans="1:12" x14ac:dyDescent="0.25">
      <c r="A49" s="14"/>
      <c r="B49" s="38" t="s">
        <v>46</v>
      </c>
      <c r="C49" s="39" t="s">
        <v>40</v>
      </c>
      <c r="D49" s="39">
        <v>1.3</v>
      </c>
      <c r="E49" s="15">
        <v>2080</v>
      </c>
      <c r="F49" s="40">
        <f>D49*E49</f>
        <v>2704</v>
      </c>
      <c r="G49" s="40">
        <f>F49</f>
        <v>2704</v>
      </c>
      <c r="H49" s="16">
        <f>G49*7.5%</f>
        <v>202.79999999999998</v>
      </c>
      <c r="I49" s="16">
        <f>G49*5%</f>
        <v>135.20000000000002</v>
      </c>
      <c r="J49" s="16">
        <f>G49*5%</f>
        <v>135.20000000000002</v>
      </c>
      <c r="K49" s="16">
        <f>G49*2.5%</f>
        <v>67.600000000000009</v>
      </c>
      <c r="L49" s="16">
        <f>G49*2.5%</f>
        <v>67.600000000000009</v>
      </c>
    </row>
    <row r="50" spans="1:12" x14ac:dyDescent="0.25">
      <c r="A50" s="1"/>
      <c r="B50" s="41" t="s">
        <v>47</v>
      </c>
      <c r="C50" s="42" t="s">
        <v>40</v>
      </c>
      <c r="D50" s="42">
        <v>1</v>
      </c>
      <c r="E50" s="9">
        <v>2080</v>
      </c>
      <c r="F50" s="43">
        <f>D50*E50</f>
        <v>2080</v>
      </c>
      <c r="G50" s="43"/>
      <c r="H50" s="43"/>
      <c r="I50" s="43"/>
      <c r="J50" s="43"/>
      <c r="K50" s="43"/>
      <c r="L50" s="43"/>
    </row>
    <row r="51" spans="1:12" x14ac:dyDescent="0.25">
      <c r="A51" s="1"/>
      <c r="F51" s="44"/>
      <c r="G51" s="44"/>
      <c r="H51" s="44"/>
      <c r="I51" s="44"/>
      <c r="J51" s="44"/>
      <c r="K51" s="44"/>
      <c r="L51" s="44"/>
    </row>
    <row r="52" spans="1:12" x14ac:dyDescent="0.25">
      <c r="A52" s="1"/>
    </row>
    <row r="53" spans="1:12" x14ac:dyDescent="0.25">
      <c r="A53" s="1"/>
    </row>
    <row r="54" spans="1:12" x14ac:dyDescent="0.25">
      <c r="A54" s="1"/>
      <c r="B54" t="s">
        <v>48</v>
      </c>
    </row>
    <row r="55" spans="1:12" x14ac:dyDescent="0.25">
      <c r="A55" s="1"/>
      <c r="B55" t="s">
        <v>49</v>
      </c>
    </row>
    <row r="56" spans="1:12" x14ac:dyDescent="0.25">
      <c r="A56" s="1"/>
      <c r="B56" t="s">
        <v>50</v>
      </c>
    </row>
    <row r="57" spans="1:12" x14ac:dyDescent="0.25">
      <c r="A57" s="1"/>
      <c r="B57" t="s">
        <v>51</v>
      </c>
    </row>
    <row r="58" spans="1:12" x14ac:dyDescent="0.25">
      <c r="A58" s="1"/>
      <c r="B58" t="s">
        <v>52</v>
      </c>
    </row>
    <row r="59" spans="1:12" x14ac:dyDescent="0.25">
      <c r="A59" s="1"/>
      <c r="B59" t="s">
        <v>53</v>
      </c>
    </row>
    <row r="60" spans="1:12" x14ac:dyDescent="0.25">
      <c r="A60" s="1"/>
      <c r="B60" t="s">
        <v>54</v>
      </c>
    </row>
    <row r="61" spans="1:12" x14ac:dyDescent="0.25">
      <c r="A61" s="1"/>
      <c r="B61" t="s">
        <v>55</v>
      </c>
    </row>
  </sheetData>
  <mergeCells count="3">
    <mergeCell ref="A3:L3"/>
    <mergeCell ref="A4:L4"/>
    <mergeCell ref="G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2022-04-01T08:05:07Z</dcterms:modified>
</cp:coreProperties>
</file>